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35" windowWidth="20475" windowHeight="9600"/>
  </bookViews>
  <sheets>
    <sheet name="附件1 劳务费（专家咨询费）发放表（校外人员）" sheetId="1" r:id="rId1"/>
    <sheet name="附件2 劳务补助发放表（在校学生）" sheetId="4" r:id="rId2"/>
    <sheet name="附件3 税金计算对应表（供参考）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L13" i="1" l="1"/>
  <c r="L14" i="1"/>
  <c r="L15" i="1"/>
  <c r="L16" i="1"/>
  <c r="L17" i="1"/>
  <c r="L18" i="1"/>
  <c r="K13" i="1"/>
  <c r="K14" i="1"/>
  <c r="K15" i="1"/>
  <c r="K16" i="1"/>
  <c r="K17" i="1"/>
  <c r="K18" i="1"/>
  <c r="J10" i="1"/>
  <c r="J11" i="1"/>
  <c r="K11" i="1" s="1"/>
  <c r="L11" i="1" s="1"/>
  <c r="J12" i="1"/>
  <c r="K12" i="1" s="1"/>
  <c r="J13" i="1"/>
  <c r="J14" i="1"/>
  <c r="J15" i="1"/>
  <c r="J16" i="1"/>
  <c r="J17" i="1"/>
  <c r="J18" i="1"/>
  <c r="J9" i="1"/>
  <c r="L12" i="1" l="1"/>
  <c r="K10" i="1"/>
  <c r="L10" i="1" s="1"/>
  <c r="K9" i="1"/>
  <c r="F15" i="2" l="1"/>
  <c r="F7" i="2"/>
  <c r="F8" i="2"/>
  <c r="F9" i="2"/>
  <c r="F10" i="2"/>
  <c r="F11" i="2"/>
  <c r="F12" i="2"/>
  <c r="F13" i="2"/>
  <c r="F14" i="2"/>
  <c r="F16" i="2"/>
  <c r="F17" i="2"/>
  <c r="F18" i="2"/>
  <c r="F19" i="2"/>
  <c r="F20" i="2"/>
  <c r="F21" i="2"/>
  <c r="F22" i="2"/>
  <c r="F6" i="2"/>
  <c r="B6" i="2" l="1"/>
  <c r="B22" i="2"/>
  <c r="C22" i="2"/>
  <c r="C19" i="2"/>
  <c r="B19" i="2"/>
  <c r="C18" i="2"/>
  <c r="B18" i="2"/>
  <c r="C21" i="2"/>
  <c r="B21" i="2"/>
  <c r="C20" i="2"/>
  <c r="B20" i="2"/>
  <c r="C17" i="2"/>
  <c r="B17" i="2"/>
  <c r="C16" i="2"/>
  <c r="B16" i="2"/>
  <c r="A14" i="2" l="1"/>
  <c r="B14" i="2"/>
  <c r="A13" i="2"/>
  <c r="B13" i="2"/>
  <c r="A12" i="2"/>
  <c r="B12" i="2"/>
  <c r="B10" i="2"/>
  <c r="B11" i="2"/>
  <c r="A11" i="2"/>
  <c r="B9" i="2"/>
  <c r="B8" i="2"/>
  <c r="A8" i="2"/>
  <c r="A9" i="2"/>
  <c r="A10" i="2"/>
  <c r="B7" i="2"/>
  <c r="A7" i="2"/>
  <c r="F8" i="4" l="1"/>
  <c r="F9" i="4"/>
  <c r="F10" i="4"/>
  <c r="F11" i="4"/>
  <c r="F12" i="4"/>
  <c r="F13" i="4"/>
  <c r="F14" i="4"/>
  <c r="F15" i="4"/>
  <c r="F16" i="4"/>
  <c r="F7" i="4"/>
  <c r="F17" i="4"/>
  <c r="L9" i="1" l="1"/>
  <c r="K19" i="1"/>
  <c r="J19" i="1"/>
  <c r="L19" i="1" l="1"/>
</calcChain>
</file>

<file path=xl/sharedStrings.xml><?xml version="1.0" encoding="utf-8"?>
<sst xmlns="http://schemas.openxmlformats.org/spreadsheetml/2006/main" count="83" uniqueCount="66">
  <si>
    <t>姓名</t>
  </si>
  <si>
    <t>标准</t>
  </si>
  <si>
    <t>数量</t>
  </si>
  <si>
    <t>序号</t>
    <phoneticPr fontId="4" type="noConversion"/>
  </si>
  <si>
    <t>姓名</t>
    <phoneticPr fontId="4" type="noConversion"/>
  </si>
  <si>
    <t>身份证号</t>
    <phoneticPr fontId="4" type="noConversion"/>
  </si>
  <si>
    <t>银行卡号</t>
    <phoneticPr fontId="4" type="noConversion"/>
  </si>
  <si>
    <t>开户行名称</t>
    <phoneticPr fontId="4" type="noConversion"/>
  </si>
  <si>
    <t>标准</t>
    <phoneticPr fontId="4" type="noConversion"/>
  </si>
  <si>
    <t>数量</t>
    <phoneticPr fontId="4" type="noConversion"/>
  </si>
  <si>
    <t>发放类型及事宜（在右侧栏目中选择并说明）</t>
    <phoneticPr fontId="4" type="noConversion"/>
  </si>
  <si>
    <t>劳务内容：</t>
    <phoneticPr fontId="4" type="noConversion"/>
  </si>
  <si>
    <t xml:space="preserve">单位 </t>
    <phoneticPr fontId="4" type="noConversion"/>
  </si>
  <si>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□</t>
    </r>
    <r>
      <rPr>
        <sz val="11"/>
        <color rgb="FF333333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讲座</t>
    </r>
    <phoneticPr fontId="4" type="noConversion"/>
  </si>
  <si>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□</t>
    </r>
    <r>
      <rPr>
        <sz val="11"/>
        <color rgb="FF333333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临时聘请劳务</t>
    </r>
    <phoneticPr fontId="4" type="noConversion"/>
  </si>
  <si>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□</t>
    </r>
    <r>
      <rPr>
        <sz val="11"/>
        <color rgb="FF333333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专家咨询</t>
    </r>
    <phoneticPr fontId="4" type="noConversion"/>
  </si>
  <si>
    <t>部门</t>
    <phoneticPr fontId="4" type="noConversion"/>
  </si>
  <si>
    <t>经费代码</t>
    <phoneticPr fontId="4" type="noConversion"/>
  </si>
  <si>
    <t>经费名称</t>
    <phoneticPr fontId="4" type="noConversion"/>
  </si>
  <si>
    <t>实发金额
（元）</t>
    <phoneticPr fontId="4" type="noConversion"/>
  </si>
  <si>
    <t>咨询方式：□通过会议形式     □通过通讯形式  咨询事宜：</t>
    <phoneticPr fontId="4" type="noConversion"/>
  </si>
  <si>
    <t>报销审核</t>
    <phoneticPr fontId="4" type="noConversion"/>
  </si>
  <si>
    <t xml:space="preserve"> 财务审核：                                                     财务复审：</t>
    <phoneticPr fontId="4" type="noConversion"/>
  </si>
  <si>
    <t xml:space="preserve">   审批人：                                                                                        制表人（签名）：                     </t>
    <phoneticPr fontId="4" type="noConversion"/>
  </si>
  <si>
    <t>工作时间：</t>
    <phoneticPr fontId="4" type="noConversion"/>
  </si>
  <si>
    <t xml:space="preserve"> 年  月  日——     年   月  日</t>
    <phoneticPr fontId="4" type="noConversion"/>
  </si>
  <si>
    <t>发放标准</t>
    <phoneticPr fontId="4" type="noConversion"/>
  </si>
  <si>
    <t>制表时间：     年   月  日</t>
    <phoneticPr fontId="4" type="noConversion"/>
  </si>
  <si>
    <r>
      <t>讲座题目：                              听讲人数：</t>
    </r>
    <r>
      <rPr>
        <sz val="10"/>
        <color rgb="FF333333"/>
        <rFont val="Times New Roman"/>
        <family val="1"/>
      </rPr>
      <t xml:space="preserve">               </t>
    </r>
    <r>
      <rPr>
        <sz val="10"/>
        <color theme="1"/>
        <rFont val="宋体"/>
        <family val="3"/>
        <charset val="134"/>
      </rPr>
      <t xml:space="preserve">地点：            </t>
    </r>
    <phoneticPr fontId="4" type="noConversion"/>
  </si>
  <si>
    <t>学号</t>
  </si>
  <si>
    <t>合计（元）</t>
  </si>
  <si>
    <t>电话</t>
  </si>
  <si>
    <t>签名</t>
  </si>
  <si>
    <t>劳务补助内容</t>
    <phoneticPr fontId="4" type="noConversion"/>
  </si>
  <si>
    <t>时间</t>
    <phoneticPr fontId="4" type="noConversion"/>
  </si>
  <si>
    <t xml:space="preserve">  年 月 日——   年 月 日</t>
    <phoneticPr fontId="4" type="noConversion"/>
  </si>
  <si>
    <t xml:space="preserve">   审批人：                                                        制表人（签名）：                     </t>
    <phoneticPr fontId="4" type="noConversion"/>
  </si>
  <si>
    <t xml:space="preserve"> 财务审核：                                        财务复审：</t>
    <phoneticPr fontId="4" type="noConversion"/>
  </si>
  <si>
    <t xml:space="preserve">    应发金额合计（大写）：            万   仟   佰   拾   元   角   分</t>
    <phoneticPr fontId="4" type="noConversion"/>
  </si>
  <si>
    <t>金额合计（元）</t>
    <phoneticPr fontId="4" type="noConversion"/>
  </si>
  <si>
    <t>大写：     万   仟   佰   拾   元   角   分</t>
    <phoneticPr fontId="4" type="noConversion"/>
  </si>
  <si>
    <t>中国银行衢州市分行西区支行</t>
    <phoneticPr fontId="4" type="noConversion"/>
  </si>
  <si>
    <t>职务/职称</t>
    <phoneticPr fontId="4" type="noConversion"/>
  </si>
  <si>
    <t>序
号</t>
    <phoneticPr fontId="4" type="noConversion"/>
  </si>
  <si>
    <t>部门：</t>
    <phoneticPr fontId="4" type="noConversion"/>
  </si>
  <si>
    <t xml:space="preserve">注：1.银行卡需为中国银行衢州市分行西区银行卡。
    2.学生劳务补助内容应表述具体。
    3.学生每月补助应不超过800元。 
</t>
    <phoneticPr fontId="4" type="noConversion"/>
  </si>
  <si>
    <t>税金计算对应表</t>
    <phoneticPr fontId="4" type="noConversion"/>
  </si>
  <si>
    <t>劳务费（专家咨询费）发放表（校外人员）</t>
    <phoneticPr fontId="4" type="noConversion"/>
  </si>
  <si>
    <t>应发金额（元）</t>
    <phoneticPr fontId="4" type="noConversion"/>
  </si>
  <si>
    <t>应交税金（元）</t>
    <phoneticPr fontId="4" type="noConversion"/>
  </si>
  <si>
    <t>实发金额（元）</t>
    <phoneticPr fontId="4" type="noConversion"/>
  </si>
  <si>
    <t>⑴</t>
    <phoneticPr fontId="4" type="noConversion"/>
  </si>
  <si>
    <t>⑵</t>
    <phoneticPr fontId="4" type="noConversion"/>
  </si>
  <si>
    <t>⑶</t>
    <phoneticPr fontId="4" type="noConversion"/>
  </si>
  <si>
    <t>⑵=（⑴-800）*0.2</t>
    <phoneticPr fontId="4" type="noConversion"/>
  </si>
  <si>
    <t>⑶=⑴-⑵</t>
    <phoneticPr fontId="4" type="noConversion"/>
  </si>
  <si>
    <t>⑵=⑴*0.16</t>
    <phoneticPr fontId="4" type="noConversion"/>
  </si>
  <si>
    <t>应发金额介于800元和4000元的公式</t>
    <phoneticPr fontId="4" type="noConversion"/>
  </si>
  <si>
    <t>应发金额介于4000元和25000元的公式</t>
    <phoneticPr fontId="4" type="noConversion"/>
  </si>
  <si>
    <t>附件1：</t>
    <phoneticPr fontId="4" type="noConversion"/>
  </si>
  <si>
    <t>附件3：</t>
    <phoneticPr fontId="4" type="noConversion"/>
  </si>
  <si>
    <t>劳务补助发放表(在校学生)</t>
    <phoneticPr fontId="4" type="noConversion"/>
  </si>
  <si>
    <t>附件2:</t>
    <phoneticPr fontId="4" type="noConversion"/>
  </si>
  <si>
    <t>应发金额
（元）</t>
    <phoneticPr fontId="4" type="noConversion"/>
  </si>
  <si>
    <t>注：1.事宜内容应表述具体，标准一般按工作时间(如xx元/半天、xx元/小时等)核定。
    2.开户银行名称需要明确到“支行”，例如，开户银行名称：中国银行衢州市分行西区支行。
    3.征税标准：（1）劳务费个税起征点为800元，发放金额不超过800元的，可不填写身份证号；
                （2）每次收入不超过4000元的应纳税额=（每次收入-800）×20%；
                （3）每次收入超过4000元的应纳税额=（每次收入×（1-20%））×20%；
                （4）对应纳税所得额超过20000元至50000元部分，依照税法规定计算应纳税额后再按照应纳税额加征五成；超过50000元的部分加征十成。</t>
    <phoneticPr fontId="4" type="noConversion"/>
  </si>
  <si>
    <t>预扣税金
（元）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</si>
</sst>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¥&quot;#,##0.00;&quot;¥&quot;\-#,##0.00"/>
    <numFmt numFmtId="176" formatCode="0.00_ "/>
  </numFmts>
  <fonts count="15" x14ac:knownFonts="1">
    <font>
      <sz val="11"/>
      <color theme="1"/>
      <name val="宋体"/>
      <family val="2"/>
      <charset val="134"/>
      <scheme val="minor"/>
    </font>
    <font>
      <sz val="10.5"/>
      <color theme="1"/>
      <name val="Times New Roman"/>
      <family val="1"/>
    </font>
    <font>
      <sz val="9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6"/>
      <color theme="1"/>
      <name val="Times New Roman"/>
      <family val="1"/>
    </font>
    <font>
      <sz val="16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333333"/>
      <name val="Times New Roman"/>
      <family val="1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7" fontId="1" fillId="0" borderId="1" xfId="0" applyNumberFormat="1" applyFont="1" applyBorder="1" applyAlignment="1">
      <alignment vertical="center"/>
    </xf>
    <xf numFmtId="7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4" fillId="0" borderId="1" xfId="0" applyFont="1" applyBorder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Q12" sqref="Q12"/>
    </sheetView>
  </sheetViews>
  <sheetFormatPr defaultRowHeight="13.5" x14ac:dyDescent="0.15"/>
  <cols>
    <col min="1" max="1" width="5" customWidth="1"/>
    <col min="3" max="3" width="16.5" customWidth="1"/>
    <col min="4" max="4" width="8.625" customWidth="1"/>
    <col min="5" max="6" width="16.625" customWidth="1"/>
    <col min="7" max="7" width="12.75" customWidth="1"/>
    <col min="8" max="8" width="6" customWidth="1"/>
    <col min="9" max="9" width="5.5" customWidth="1"/>
    <col min="10" max="10" width="9.25" customWidth="1"/>
    <col min="11" max="11" width="9.625" customWidth="1"/>
    <col min="12" max="12" width="9.5" customWidth="1"/>
  </cols>
  <sheetData>
    <row r="1" spans="1:12" x14ac:dyDescent="0.15">
      <c r="A1" s="26" t="s">
        <v>59</v>
      </c>
      <c r="B1" s="26"/>
    </row>
    <row r="2" spans="1:12" ht="29.25" customHeight="1" x14ac:dyDescent="0.15">
      <c r="A2" s="27" t="s">
        <v>47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8.75" customHeight="1" x14ac:dyDescent="0.15">
      <c r="A3" s="1" t="s">
        <v>16</v>
      </c>
      <c r="B3" s="29"/>
      <c r="C3" s="29"/>
      <c r="D3" s="4" t="s">
        <v>17</v>
      </c>
      <c r="E3" s="4"/>
      <c r="F3" s="4" t="s">
        <v>18</v>
      </c>
      <c r="G3" s="30"/>
      <c r="H3" s="31"/>
      <c r="I3" s="32"/>
      <c r="J3" s="33" t="s">
        <v>27</v>
      </c>
      <c r="K3" s="34"/>
      <c r="L3" s="35"/>
    </row>
    <row r="4" spans="1:12" ht="21.75" customHeight="1" x14ac:dyDescent="0.15">
      <c r="A4" s="37" t="s">
        <v>10</v>
      </c>
      <c r="B4" s="37"/>
      <c r="C4" s="5" t="s">
        <v>13</v>
      </c>
      <c r="D4" s="38" t="s">
        <v>28</v>
      </c>
      <c r="E4" s="38"/>
      <c r="F4" s="38"/>
      <c r="G4" s="38"/>
      <c r="H4" s="38"/>
      <c r="I4" s="38"/>
      <c r="J4" s="38"/>
      <c r="K4" s="38"/>
      <c r="L4" s="38"/>
    </row>
    <row r="5" spans="1:12" ht="21.75" customHeight="1" x14ac:dyDescent="0.15">
      <c r="A5" s="37"/>
      <c r="B5" s="37"/>
      <c r="C5" s="5" t="s">
        <v>14</v>
      </c>
      <c r="D5" s="38" t="s">
        <v>11</v>
      </c>
      <c r="E5" s="38"/>
      <c r="F5" s="38"/>
      <c r="G5" s="38"/>
      <c r="H5" s="38"/>
      <c r="I5" s="38"/>
      <c r="J5" s="38"/>
      <c r="K5" s="38"/>
      <c r="L5" s="38"/>
    </row>
    <row r="6" spans="1:12" ht="21.75" customHeight="1" x14ac:dyDescent="0.15">
      <c r="A6" s="37"/>
      <c r="B6" s="37"/>
      <c r="C6" s="6" t="s">
        <v>15</v>
      </c>
      <c r="D6" s="38" t="s">
        <v>20</v>
      </c>
      <c r="E6" s="38"/>
      <c r="F6" s="38"/>
      <c r="G6" s="38"/>
      <c r="H6" s="38"/>
      <c r="I6" s="38"/>
      <c r="J6" s="38"/>
      <c r="K6" s="38"/>
      <c r="L6" s="38"/>
    </row>
    <row r="7" spans="1:12" ht="21.75" customHeight="1" x14ac:dyDescent="0.15">
      <c r="A7" s="47" t="s">
        <v>24</v>
      </c>
      <c r="B7" s="48"/>
      <c r="C7" s="47" t="s">
        <v>25</v>
      </c>
      <c r="D7" s="49"/>
      <c r="E7" s="49"/>
      <c r="F7" s="48"/>
      <c r="G7" s="4" t="s">
        <v>26</v>
      </c>
      <c r="H7" s="50"/>
      <c r="I7" s="51"/>
      <c r="J7" s="51"/>
      <c r="K7" s="51"/>
      <c r="L7" s="52"/>
    </row>
    <row r="8" spans="1:12" ht="29.25" customHeight="1" x14ac:dyDescent="0.15">
      <c r="A8" s="3" t="s">
        <v>3</v>
      </c>
      <c r="B8" s="4" t="s">
        <v>4</v>
      </c>
      <c r="C8" s="4" t="s">
        <v>12</v>
      </c>
      <c r="D8" s="15" t="s">
        <v>42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8" t="s">
        <v>63</v>
      </c>
      <c r="K8" s="8" t="s">
        <v>65</v>
      </c>
      <c r="L8" s="8" t="s">
        <v>19</v>
      </c>
    </row>
    <row r="9" spans="1:12" x14ac:dyDescent="0.15">
      <c r="A9" s="2">
        <v>1</v>
      </c>
      <c r="B9" s="2"/>
      <c r="C9" s="2"/>
      <c r="D9" s="2"/>
      <c r="E9" s="13"/>
      <c r="F9" s="13"/>
      <c r="G9" s="13"/>
      <c r="H9" s="2"/>
      <c r="I9" s="2"/>
      <c r="J9" s="14">
        <f>H9*I9</f>
        <v>0</v>
      </c>
      <c r="K9" s="14">
        <f>IF(J9&lt;=800,0,IF(J9&lt;=4000,(J9-800)*0.2,IF(J9&lt;=20000,J9*0.8*0.2,IF(J9&lt;=50000,J9*0.8*0.3-2000,J9*0.8*0.4-7000))))</f>
        <v>0</v>
      </c>
      <c r="L9" s="14">
        <f>J9-K9</f>
        <v>0</v>
      </c>
    </row>
    <row r="10" spans="1:12" x14ac:dyDescent="0.15">
      <c r="A10" s="2">
        <v>2</v>
      </c>
      <c r="B10" s="2"/>
      <c r="C10" s="2"/>
      <c r="D10" s="2"/>
      <c r="E10" s="13"/>
      <c r="F10" s="13"/>
      <c r="G10" s="13"/>
      <c r="H10" s="2"/>
      <c r="I10" s="2"/>
      <c r="J10" s="14">
        <f t="shared" ref="J10:J18" si="0">H10*I10</f>
        <v>0</v>
      </c>
      <c r="K10" s="14">
        <f t="shared" ref="K10:K18" si="1">IF(J10&lt;=800,0,IF(J10&lt;=4000,(J10-800)*0.2,IF(J10&lt;=20000,J10*0.8*0.2,IF(J10&lt;=50000,J10*0.8*0.3-2000,J10*0.8*0.4-7000))))</f>
        <v>0</v>
      </c>
      <c r="L10" s="14">
        <f t="shared" ref="L10:L18" si="2">J10-K10</f>
        <v>0</v>
      </c>
    </row>
    <row r="11" spans="1:12" x14ac:dyDescent="0.15">
      <c r="A11" s="2">
        <v>3</v>
      </c>
      <c r="B11" s="2"/>
      <c r="C11" s="2"/>
      <c r="D11" s="2"/>
      <c r="E11" s="13"/>
      <c r="F11" s="13"/>
      <c r="G11" s="13"/>
      <c r="H11" s="2"/>
      <c r="I11" s="2"/>
      <c r="J11" s="14">
        <f t="shared" si="0"/>
        <v>0</v>
      </c>
      <c r="K11" s="14">
        <f t="shared" si="1"/>
        <v>0</v>
      </c>
      <c r="L11" s="14">
        <f t="shared" si="2"/>
        <v>0</v>
      </c>
    </row>
    <row r="12" spans="1:12" x14ac:dyDescent="0.15">
      <c r="A12" s="2">
        <v>4</v>
      </c>
      <c r="B12" s="2"/>
      <c r="C12" s="2"/>
      <c r="D12" s="2"/>
      <c r="E12" s="13"/>
      <c r="F12" s="13"/>
      <c r="G12" s="13"/>
      <c r="H12" s="2"/>
      <c r="I12" s="2"/>
      <c r="J12" s="14">
        <f t="shared" si="0"/>
        <v>0</v>
      </c>
      <c r="K12" s="14">
        <f t="shared" si="1"/>
        <v>0</v>
      </c>
      <c r="L12" s="14">
        <f t="shared" si="2"/>
        <v>0</v>
      </c>
    </row>
    <row r="13" spans="1:12" x14ac:dyDescent="0.15">
      <c r="A13" s="2">
        <v>5</v>
      </c>
      <c r="B13" s="2"/>
      <c r="C13" s="2"/>
      <c r="D13" s="2"/>
      <c r="E13" s="13"/>
      <c r="F13" s="13"/>
      <c r="G13" s="13"/>
      <c r="H13" s="2"/>
      <c r="I13" s="2"/>
      <c r="J13" s="14">
        <f t="shared" si="0"/>
        <v>0</v>
      </c>
      <c r="K13" s="14">
        <f t="shared" si="1"/>
        <v>0</v>
      </c>
      <c r="L13" s="14">
        <f t="shared" si="2"/>
        <v>0</v>
      </c>
    </row>
    <row r="14" spans="1:12" x14ac:dyDescent="0.15">
      <c r="A14" s="2">
        <v>6</v>
      </c>
      <c r="B14" s="2"/>
      <c r="C14" s="2"/>
      <c r="D14" s="2"/>
      <c r="E14" s="13"/>
      <c r="F14" s="13"/>
      <c r="G14" s="13"/>
      <c r="H14" s="2"/>
      <c r="I14" s="2"/>
      <c r="J14" s="14">
        <f t="shared" si="0"/>
        <v>0</v>
      </c>
      <c r="K14" s="14">
        <f t="shared" si="1"/>
        <v>0</v>
      </c>
      <c r="L14" s="14">
        <f t="shared" si="2"/>
        <v>0</v>
      </c>
    </row>
    <row r="15" spans="1:12" x14ac:dyDescent="0.15">
      <c r="A15" s="2">
        <v>7</v>
      </c>
      <c r="B15" s="2"/>
      <c r="C15" s="2"/>
      <c r="D15" s="2"/>
      <c r="E15" s="13"/>
      <c r="F15" s="13"/>
      <c r="G15" s="13"/>
      <c r="H15" s="2"/>
      <c r="I15" s="2"/>
      <c r="J15" s="14">
        <f t="shared" si="0"/>
        <v>0</v>
      </c>
      <c r="K15" s="14">
        <f t="shared" si="1"/>
        <v>0</v>
      </c>
      <c r="L15" s="14">
        <f t="shared" si="2"/>
        <v>0</v>
      </c>
    </row>
    <row r="16" spans="1:12" x14ac:dyDescent="0.15">
      <c r="A16" s="2">
        <v>8</v>
      </c>
      <c r="B16" s="2"/>
      <c r="C16" s="2"/>
      <c r="D16" s="2"/>
      <c r="E16" s="13"/>
      <c r="F16" s="13"/>
      <c r="G16" s="13"/>
      <c r="H16" s="2"/>
      <c r="I16" s="2"/>
      <c r="J16" s="14">
        <f t="shared" si="0"/>
        <v>0</v>
      </c>
      <c r="K16" s="14">
        <f t="shared" si="1"/>
        <v>0</v>
      </c>
      <c r="L16" s="14">
        <f t="shared" si="2"/>
        <v>0</v>
      </c>
    </row>
    <row r="17" spans="1:12" x14ac:dyDescent="0.15">
      <c r="A17" s="2">
        <v>9</v>
      </c>
      <c r="B17" s="2"/>
      <c r="C17" s="2"/>
      <c r="D17" s="2"/>
      <c r="E17" s="13"/>
      <c r="F17" s="13"/>
      <c r="G17" s="13"/>
      <c r="H17" s="2"/>
      <c r="I17" s="2"/>
      <c r="J17" s="14">
        <f t="shared" si="0"/>
        <v>0</v>
      </c>
      <c r="K17" s="14">
        <f t="shared" si="1"/>
        <v>0</v>
      </c>
      <c r="L17" s="14">
        <f t="shared" si="2"/>
        <v>0</v>
      </c>
    </row>
    <row r="18" spans="1:12" x14ac:dyDescent="0.15">
      <c r="A18" s="2">
        <v>10</v>
      </c>
      <c r="B18" s="2"/>
      <c r="C18" s="2"/>
      <c r="D18" s="2"/>
      <c r="E18" s="13"/>
      <c r="F18" s="13"/>
      <c r="G18" s="13"/>
      <c r="H18" s="2"/>
      <c r="I18" s="2"/>
      <c r="J18" s="14">
        <f t="shared" si="0"/>
        <v>0</v>
      </c>
      <c r="K18" s="14">
        <f t="shared" si="1"/>
        <v>0</v>
      </c>
      <c r="L18" s="14">
        <f t="shared" si="2"/>
        <v>0</v>
      </c>
    </row>
    <row r="19" spans="1:12" x14ac:dyDescent="0.15">
      <c r="A19" s="42" t="s">
        <v>38</v>
      </c>
      <c r="B19" s="43"/>
      <c r="C19" s="43"/>
      <c r="D19" s="43"/>
      <c r="E19" s="43"/>
      <c r="F19" s="43"/>
      <c r="G19" s="43"/>
      <c r="H19" s="43"/>
      <c r="I19" s="44"/>
      <c r="J19" s="11">
        <f>SUM(J9:J18)</f>
        <v>0</v>
      </c>
      <c r="K19" s="11">
        <f t="shared" ref="K19:L19" si="3">SUM(K9:K18)</f>
        <v>0</v>
      </c>
      <c r="L19" s="11">
        <f t="shared" si="3"/>
        <v>0</v>
      </c>
    </row>
    <row r="20" spans="1:12" ht="24.75" customHeight="1" x14ac:dyDescent="0.15">
      <c r="A20" s="41" t="s">
        <v>21</v>
      </c>
      <c r="B20" s="41"/>
      <c r="C20" s="42" t="s">
        <v>22</v>
      </c>
      <c r="D20" s="43"/>
      <c r="E20" s="43"/>
      <c r="F20" s="43"/>
      <c r="G20" s="43"/>
      <c r="H20" s="43"/>
      <c r="I20" s="43"/>
      <c r="J20" s="43"/>
      <c r="K20" s="43"/>
      <c r="L20" s="44"/>
    </row>
    <row r="21" spans="1:12" ht="21" customHeight="1" x14ac:dyDescent="0.15">
      <c r="A21" s="45" t="s">
        <v>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</row>
    <row r="23" spans="1:12" ht="86.25" customHeight="1" x14ac:dyDescent="0.15">
      <c r="A23" s="39" t="s">
        <v>64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1:12" x14ac:dyDescent="0.1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</sheetData>
  <mergeCells count="18">
    <mergeCell ref="A24:L24"/>
    <mergeCell ref="A4:B6"/>
    <mergeCell ref="D4:L4"/>
    <mergeCell ref="D5:L5"/>
    <mergeCell ref="A23:L23"/>
    <mergeCell ref="D6:L6"/>
    <mergeCell ref="A20:B20"/>
    <mergeCell ref="C20:L20"/>
    <mergeCell ref="A21:L21"/>
    <mergeCell ref="A7:B7"/>
    <mergeCell ref="C7:F7"/>
    <mergeCell ref="H7:L7"/>
    <mergeCell ref="A19:I19"/>
    <mergeCell ref="A1:B1"/>
    <mergeCell ref="A2:L2"/>
    <mergeCell ref="B3:C3"/>
    <mergeCell ref="G3:I3"/>
    <mergeCell ref="J3:L3"/>
  </mergeCells>
  <phoneticPr fontId="4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7" workbookViewId="0">
      <selection activeCell="M10" sqref="M10"/>
    </sheetView>
  </sheetViews>
  <sheetFormatPr defaultRowHeight="13.5" x14ac:dyDescent="0.15"/>
  <cols>
    <col min="1" max="1" width="3.125" customWidth="1"/>
    <col min="2" max="2" width="9.875" customWidth="1"/>
    <col min="3" max="3" width="8.625" customWidth="1"/>
    <col min="4" max="5" width="5" bestFit="1" customWidth="1"/>
    <col min="6" max="6" width="8.75" customWidth="1"/>
    <col min="7" max="7" width="14.375" customWidth="1"/>
    <col min="8" max="8" width="15.25" customWidth="1"/>
    <col min="9" max="9" width="8.875" customWidth="1"/>
    <col min="10" max="10" width="9.875" customWidth="1"/>
  </cols>
  <sheetData>
    <row r="1" spans="1:10" x14ac:dyDescent="0.15">
      <c r="A1" s="26" t="s">
        <v>62</v>
      </c>
      <c r="B1" s="26"/>
    </row>
    <row r="2" spans="1:10" ht="29.25" customHeight="1" x14ac:dyDescent="0.15">
      <c r="A2" s="55" t="s">
        <v>61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20.25" customHeight="1" x14ac:dyDescent="0.15">
      <c r="A3" s="54" t="s">
        <v>44</v>
      </c>
      <c r="B3" s="54"/>
      <c r="C3" s="54"/>
      <c r="D3" s="54"/>
      <c r="E3" s="54"/>
      <c r="F3" s="54"/>
      <c r="G3" s="53" t="s">
        <v>27</v>
      </c>
      <c r="H3" s="53"/>
      <c r="I3" s="53"/>
      <c r="J3" s="53"/>
    </row>
    <row r="4" spans="1:10" ht="20.25" x14ac:dyDescent="0.15">
      <c r="A4" s="57" t="s">
        <v>17</v>
      </c>
      <c r="B4" s="57"/>
      <c r="C4" s="58"/>
      <c r="D4" s="58"/>
      <c r="E4" s="58"/>
      <c r="F4" s="7" t="s">
        <v>18</v>
      </c>
      <c r="G4" s="30"/>
      <c r="H4" s="31"/>
      <c r="I4" s="31"/>
      <c r="J4" s="32"/>
    </row>
    <row r="5" spans="1:10" ht="21.75" customHeight="1" x14ac:dyDescent="0.15">
      <c r="A5" s="47" t="s">
        <v>33</v>
      </c>
      <c r="B5" s="59"/>
      <c r="C5" s="37"/>
      <c r="D5" s="37"/>
      <c r="E5" s="37"/>
      <c r="F5" s="4" t="s">
        <v>34</v>
      </c>
      <c r="G5" s="49" t="s">
        <v>35</v>
      </c>
      <c r="H5" s="48"/>
      <c r="I5" s="10" t="s">
        <v>26</v>
      </c>
      <c r="J5" s="10"/>
    </row>
    <row r="6" spans="1:10" ht="29.25" customHeight="1" x14ac:dyDescent="0.15">
      <c r="A6" s="18" t="s">
        <v>43</v>
      </c>
      <c r="B6" s="2" t="s">
        <v>29</v>
      </c>
      <c r="C6" s="2" t="s">
        <v>0</v>
      </c>
      <c r="D6" s="2" t="s">
        <v>1</v>
      </c>
      <c r="E6" s="2" t="s">
        <v>2</v>
      </c>
      <c r="F6" s="2" t="s">
        <v>30</v>
      </c>
      <c r="G6" s="4" t="s">
        <v>6</v>
      </c>
      <c r="H6" s="4" t="s">
        <v>7</v>
      </c>
      <c r="I6" s="2" t="s">
        <v>31</v>
      </c>
      <c r="J6" s="2" t="s">
        <v>32</v>
      </c>
    </row>
    <row r="7" spans="1:10" ht="24" x14ac:dyDescent="0.15">
      <c r="A7" s="9">
        <v>1</v>
      </c>
      <c r="B7" s="22"/>
      <c r="C7" s="16"/>
      <c r="D7" s="19"/>
      <c r="E7" s="20"/>
      <c r="F7" s="21">
        <f>D7*E7</f>
        <v>0</v>
      </c>
      <c r="G7" s="23"/>
      <c r="H7" s="19" t="s">
        <v>41</v>
      </c>
      <c r="I7" s="22"/>
      <c r="J7" s="2"/>
    </row>
    <row r="8" spans="1:10" ht="24" x14ac:dyDescent="0.15">
      <c r="A8" s="9">
        <v>2</v>
      </c>
      <c r="B8" s="22"/>
      <c r="C8" s="19"/>
      <c r="D8" s="19"/>
      <c r="E8" s="20"/>
      <c r="F8" s="21">
        <f t="shared" ref="F8:F16" si="0">D8*E8</f>
        <v>0</v>
      </c>
      <c r="G8" s="23"/>
      <c r="H8" s="19" t="s">
        <v>41</v>
      </c>
      <c r="I8" s="22"/>
      <c r="J8" s="2"/>
    </row>
    <row r="9" spans="1:10" ht="24" x14ac:dyDescent="0.15">
      <c r="A9" s="9">
        <v>3</v>
      </c>
      <c r="B9" s="22"/>
      <c r="C9" s="19"/>
      <c r="D9" s="19"/>
      <c r="E9" s="20"/>
      <c r="F9" s="21">
        <f t="shared" si="0"/>
        <v>0</v>
      </c>
      <c r="G9" s="23"/>
      <c r="H9" s="19" t="s">
        <v>41</v>
      </c>
      <c r="I9" s="22"/>
      <c r="J9" s="2"/>
    </row>
    <row r="10" spans="1:10" ht="24" x14ac:dyDescent="0.15">
      <c r="A10" s="9">
        <v>4</v>
      </c>
      <c r="B10" s="22"/>
      <c r="C10" s="19"/>
      <c r="D10" s="19"/>
      <c r="E10" s="20"/>
      <c r="F10" s="21">
        <f t="shared" si="0"/>
        <v>0</v>
      </c>
      <c r="G10" s="23"/>
      <c r="H10" s="19" t="s">
        <v>41</v>
      </c>
      <c r="I10" s="22"/>
      <c r="J10" s="2"/>
    </row>
    <row r="11" spans="1:10" ht="24" x14ac:dyDescent="0.15">
      <c r="A11" s="9">
        <v>5</v>
      </c>
      <c r="B11" s="22"/>
      <c r="C11" s="19"/>
      <c r="D11" s="19"/>
      <c r="E11" s="20"/>
      <c r="F11" s="21">
        <f t="shared" si="0"/>
        <v>0</v>
      </c>
      <c r="G11" s="23"/>
      <c r="H11" s="19" t="s">
        <v>41</v>
      </c>
      <c r="I11" s="22"/>
      <c r="J11" s="2"/>
    </row>
    <row r="12" spans="1:10" ht="24" x14ac:dyDescent="0.15">
      <c r="A12" s="9">
        <v>6</v>
      </c>
      <c r="B12" s="22"/>
      <c r="C12" s="19"/>
      <c r="D12" s="19"/>
      <c r="E12" s="20"/>
      <c r="F12" s="21">
        <f t="shared" si="0"/>
        <v>0</v>
      </c>
      <c r="G12" s="23"/>
      <c r="H12" s="19" t="s">
        <v>41</v>
      </c>
      <c r="I12" s="22"/>
      <c r="J12" s="2"/>
    </row>
    <row r="13" spans="1:10" ht="24" x14ac:dyDescent="0.15">
      <c r="A13" s="9">
        <v>7</v>
      </c>
      <c r="B13" s="22"/>
      <c r="C13" s="19"/>
      <c r="D13" s="19"/>
      <c r="E13" s="20"/>
      <c r="F13" s="21">
        <f t="shared" si="0"/>
        <v>0</v>
      </c>
      <c r="G13" s="23"/>
      <c r="H13" s="19" t="s">
        <v>41</v>
      </c>
      <c r="I13" s="22"/>
      <c r="J13" s="2"/>
    </row>
    <row r="14" spans="1:10" ht="24" x14ac:dyDescent="0.15">
      <c r="A14" s="9">
        <v>8</v>
      </c>
      <c r="B14" s="22"/>
      <c r="C14" s="19"/>
      <c r="D14" s="19"/>
      <c r="E14" s="20"/>
      <c r="F14" s="21">
        <f t="shared" si="0"/>
        <v>0</v>
      </c>
      <c r="G14" s="23"/>
      <c r="H14" s="19" t="s">
        <v>41</v>
      </c>
      <c r="I14" s="22"/>
      <c r="J14" s="2"/>
    </row>
    <row r="15" spans="1:10" ht="24" x14ac:dyDescent="0.15">
      <c r="A15" s="9">
        <v>9</v>
      </c>
      <c r="B15" s="22"/>
      <c r="C15" s="19"/>
      <c r="D15" s="19"/>
      <c r="E15" s="20"/>
      <c r="F15" s="21">
        <f t="shared" si="0"/>
        <v>0</v>
      </c>
      <c r="G15" s="23"/>
      <c r="H15" s="19" t="s">
        <v>41</v>
      </c>
      <c r="I15" s="22"/>
      <c r="J15" s="2"/>
    </row>
    <row r="16" spans="1:10" ht="24" x14ac:dyDescent="0.15">
      <c r="A16" s="9">
        <v>10</v>
      </c>
      <c r="B16" s="22"/>
      <c r="C16" s="19"/>
      <c r="D16" s="19"/>
      <c r="E16" s="20"/>
      <c r="F16" s="21">
        <f t="shared" si="0"/>
        <v>0</v>
      </c>
      <c r="G16" s="23"/>
      <c r="H16" s="19" t="s">
        <v>41</v>
      </c>
      <c r="I16" s="22"/>
      <c r="J16" s="2"/>
    </row>
    <row r="17" spans="1:10" x14ac:dyDescent="0.15">
      <c r="A17" s="61" t="s">
        <v>39</v>
      </c>
      <c r="B17" s="62"/>
      <c r="C17" s="62"/>
      <c r="D17" s="62"/>
      <c r="E17" s="62"/>
      <c r="F17" s="12">
        <f>SUM(F7:F16)</f>
        <v>0</v>
      </c>
      <c r="G17" s="61" t="s">
        <v>40</v>
      </c>
      <c r="H17" s="62"/>
      <c r="I17" s="62"/>
      <c r="J17" s="63"/>
    </row>
    <row r="18" spans="1:10" ht="20.25" customHeight="1" x14ac:dyDescent="0.15">
      <c r="A18" s="41" t="s">
        <v>21</v>
      </c>
      <c r="B18" s="41"/>
      <c r="C18" s="60" t="s">
        <v>37</v>
      </c>
      <c r="D18" s="60"/>
      <c r="E18" s="60"/>
      <c r="F18" s="60"/>
      <c r="G18" s="60"/>
      <c r="H18" s="60"/>
      <c r="I18" s="60"/>
      <c r="J18" s="60"/>
    </row>
    <row r="19" spans="1:10" ht="19.5" customHeight="1" x14ac:dyDescent="0.15">
      <c r="A19" s="45" t="s">
        <v>36</v>
      </c>
      <c r="B19" s="46"/>
      <c r="C19" s="46"/>
      <c r="D19" s="46"/>
      <c r="E19" s="46"/>
      <c r="F19" s="46"/>
      <c r="G19" s="46"/>
      <c r="H19" s="46"/>
      <c r="I19" s="46"/>
      <c r="J19" s="46"/>
    </row>
    <row r="21" spans="1:10" ht="53.25" customHeight="1" x14ac:dyDescent="0.15">
      <c r="A21" s="39" t="s">
        <v>45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x14ac:dyDescent="0.15">
      <c r="A22" s="36"/>
      <c r="B22" s="36"/>
      <c r="C22" s="36"/>
      <c r="D22" s="36"/>
      <c r="E22" s="36"/>
      <c r="F22" s="36"/>
      <c r="G22" s="36"/>
      <c r="H22" s="36"/>
      <c r="I22" s="36"/>
      <c r="J22" s="36"/>
    </row>
  </sheetData>
  <mergeCells count="17">
    <mergeCell ref="A22:J22"/>
    <mergeCell ref="G5:H5"/>
    <mergeCell ref="A5:B5"/>
    <mergeCell ref="A18:B18"/>
    <mergeCell ref="C18:J18"/>
    <mergeCell ref="A17:E17"/>
    <mergeCell ref="C5:E5"/>
    <mergeCell ref="G17:J17"/>
    <mergeCell ref="G3:J3"/>
    <mergeCell ref="A3:F3"/>
    <mergeCell ref="A1:B1"/>
    <mergeCell ref="A19:J19"/>
    <mergeCell ref="A21:J21"/>
    <mergeCell ref="A2:J2"/>
    <mergeCell ref="A4:B4"/>
    <mergeCell ref="G4:J4"/>
    <mergeCell ref="C4:E4"/>
  </mergeCells>
  <phoneticPr fontId="4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C11" sqref="C11"/>
    </sheetView>
  </sheetViews>
  <sheetFormatPr defaultRowHeight="13.5" x14ac:dyDescent="0.15"/>
  <cols>
    <col min="1" max="1" width="17.75" customWidth="1"/>
    <col min="2" max="2" width="19.25" customWidth="1"/>
    <col min="3" max="3" width="16.125" customWidth="1"/>
  </cols>
  <sheetData>
    <row r="1" spans="1:6" x14ac:dyDescent="0.15">
      <c r="A1" t="s">
        <v>60</v>
      </c>
    </row>
    <row r="2" spans="1:6" ht="29.25" customHeight="1" x14ac:dyDescent="0.15">
      <c r="A2" s="64" t="s">
        <v>46</v>
      </c>
      <c r="B2" s="64"/>
      <c r="C2" s="64"/>
    </row>
    <row r="3" spans="1:6" ht="20.25" customHeight="1" x14ac:dyDescent="0.15">
      <c r="A3" s="8" t="s">
        <v>48</v>
      </c>
      <c r="B3" s="8" t="s">
        <v>49</v>
      </c>
      <c r="C3" s="8" t="s">
        <v>50</v>
      </c>
    </row>
    <row r="4" spans="1:6" x14ac:dyDescent="0.15">
      <c r="A4" s="8" t="s">
        <v>51</v>
      </c>
      <c r="B4" s="8" t="s">
        <v>52</v>
      </c>
      <c r="C4" s="8" t="s">
        <v>53</v>
      </c>
    </row>
    <row r="5" spans="1:6" ht="27" x14ac:dyDescent="0.15">
      <c r="A5" s="8" t="s">
        <v>57</v>
      </c>
      <c r="B5" s="8" t="s">
        <v>54</v>
      </c>
      <c r="C5" s="8" t="s">
        <v>55</v>
      </c>
    </row>
    <row r="6" spans="1:6" x14ac:dyDescent="0.15">
      <c r="A6" s="24">
        <v>1000</v>
      </c>
      <c r="B6" s="25">
        <f t="shared" ref="B6:B14" si="0">(A6-800)*0.2</f>
        <v>40</v>
      </c>
      <c r="C6" s="24">
        <v>960</v>
      </c>
      <c r="E6">
        <v>960</v>
      </c>
      <c r="F6">
        <f>IF(E6&lt;=3360,(E6-160)/0.8,E6/0.84)</f>
        <v>1000</v>
      </c>
    </row>
    <row r="7" spans="1:6" x14ac:dyDescent="0.15">
      <c r="A7" s="1">
        <f>800+(C7-800)/0.8</f>
        <v>1050</v>
      </c>
      <c r="B7" s="1">
        <f t="shared" si="0"/>
        <v>50</v>
      </c>
      <c r="C7" s="1">
        <v>1000</v>
      </c>
      <c r="E7">
        <v>1000</v>
      </c>
      <c r="F7">
        <f t="shared" ref="F7:F22" si="1">IF(E7&lt;=3360,(E7-160)/0.8,E7/0.84)</f>
        <v>1050</v>
      </c>
    </row>
    <row r="8" spans="1:6" x14ac:dyDescent="0.15">
      <c r="A8" s="1">
        <f t="shared" ref="A8:A14" si="2">800+(C8-800)/0.8</f>
        <v>1300</v>
      </c>
      <c r="B8" s="1">
        <f t="shared" si="0"/>
        <v>100</v>
      </c>
      <c r="C8" s="1">
        <v>1200</v>
      </c>
      <c r="E8">
        <v>1200</v>
      </c>
      <c r="F8">
        <f t="shared" si="1"/>
        <v>1300</v>
      </c>
    </row>
    <row r="9" spans="1:6" x14ac:dyDescent="0.15">
      <c r="A9" s="1">
        <f t="shared" si="2"/>
        <v>1675</v>
      </c>
      <c r="B9" s="1">
        <f t="shared" si="0"/>
        <v>175</v>
      </c>
      <c r="C9" s="1">
        <v>1500</v>
      </c>
      <c r="E9">
        <v>1500</v>
      </c>
      <c r="F9">
        <f t="shared" si="1"/>
        <v>1675</v>
      </c>
    </row>
    <row r="10" spans="1:6" x14ac:dyDescent="0.15">
      <c r="A10" s="1">
        <f t="shared" si="2"/>
        <v>2050</v>
      </c>
      <c r="B10" s="1">
        <f t="shared" si="0"/>
        <v>250</v>
      </c>
      <c r="C10" s="1">
        <v>1800</v>
      </c>
      <c r="E10">
        <v>1800</v>
      </c>
      <c r="F10">
        <f t="shared" si="1"/>
        <v>2050</v>
      </c>
    </row>
    <row r="11" spans="1:6" x14ac:dyDescent="0.15">
      <c r="A11" s="17">
        <f t="shared" si="2"/>
        <v>2300</v>
      </c>
      <c r="B11" s="1">
        <f t="shared" si="0"/>
        <v>300</v>
      </c>
      <c r="C11" s="1">
        <v>2000</v>
      </c>
      <c r="E11">
        <v>2000</v>
      </c>
      <c r="F11">
        <f t="shared" si="1"/>
        <v>2300</v>
      </c>
    </row>
    <row r="12" spans="1:6" x14ac:dyDescent="0.15">
      <c r="A12" s="17">
        <f t="shared" si="2"/>
        <v>2925</v>
      </c>
      <c r="B12" s="1">
        <f t="shared" si="0"/>
        <v>425</v>
      </c>
      <c r="C12" s="1">
        <v>2500</v>
      </c>
      <c r="E12">
        <v>2500</v>
      </c>
      <c r="F12">
        <f t="shared" si="1"/>
        <v>2925</v>
      </c>
    </row>
    <row r="13" spans="1:6" x14ac:dyDescent="0.15">
      <c r="A13" s="17">
        <f t="shared" si="2"/>
        <v>3550</v>
      </c>
      <c r="B13" s="1">
        <f t="shared" si="0"/>
        <v>550</v>
      </c>
      <c r="C13" s="1">
        <v>3000</v>
      </c>
      <c r="E13">
        <v>3000</v>
      </c>
      <c r="F13">
        <f t="shared" si="1"/>
        <v>3550</v>
      </c>
    </row>
    <row r="14" spans="1:6" x14ac:dyDescent="0.15">
      <c r="A14" s="17">
        <f t="shared" si="2"/>
        <v>4000</v>
      </c>
      <c r="B14" s="1">
        <f t="shared" si="0"/>
        <v>640</v>
      </c>
      <c r="C14" s="1">
        <v>3360</v>
      </c>
      <c r="E14">
        <v>3360</v>
      </c>
      <c r="F14">
        <f t="shared" si="1"/>
        <v>4000</v>
      </c>
    </row>
    <row r="15" spans="1:6" ht="27" x14ac:dyDescent="0.15">
      <c r="A15" s="8" t="s">
        <v>58</v>
      </c>
      <c r="B15" s="8" t="s">
        <v>56</v>
      </c>
      <c r="C15" s="8" t="s">
        <v>55</v>
      </c>
      <c r="E15">
        <v>3370</v>
      </c>
      <c r="F15">
        <f t="shared" si="1"/>
        <v>4011.9047619047619</v>
      </c>
    </row>
    <row r="16" spans="1:6" x14ac:dyDescent="0.15">
      <c r="A16" s="17">
        <v>5000</v>
      </c>
      <c r="B16" s="17">
        <f t="shared" ref="B16:B22" si="3">A16*0.16</f>
        <v>800</v>
      </c>
      <c r="C16" s="1">
        <f t="shared" ref="C16:C22" si="4">A16*0.84</f>
        <v>4200</v>
      </c>
      <c r="E16">
        <v>4200</v>
      </c>
      <c r="F16">
        <f t="shared" si="1"/>
        <v>5000</v>
      </c>
    </row>
    <row r="17" spans="1:6" x14ac:dyDescent="0.15">
      <c r="A17" s="1">
        <v>6000</v>
      </c>
      <c r="B17" s="17">
        <f t="shared" si="3"/>
        <v>960</v>
      </c>
      <c r="C17" s="1">
        <f t="shared" si="4"/>
        <v>5040</v>
      </c>
      <c r="E17">
        <v>5040</v>
      </c>
      <c r="F17">
        <f t="shared" si="1"/>
        <v>6000</v>
      </c>
    </row>
    <row r="18" spans="1:6" x14ac:dyDescent="0.15">
      <c r="A18" s="1">
        <v>7000</v>
      </c>
      <c r="B18" s="17">
        <f t="shared" si="3"/>
        <v>1120</v>
      </c>
      <c r="C18" s="1">
        <f t="shared" si="4"/>
        <v>5880</v>
      </c>
      <c r="E18">
        <v>5880</v>
      </c>
      <c r="F18">
        <f t="shared" si="1"/>
        <v>7000</v>
      </c>
    </row>
    <row r="19" spans="1:6" x14ac:dyDescent="0.15">
      <c r="A19" s="1">
        <v>8000</v>
      </c>
      <c r="B19" s="17">
        <f t="shared" si="3"/>
        <v>1280</v>
      </c>
      <c r="C19" s="1">
        <f t="shared" si="4"/>
        <v>6720</v>
      </c>
      <c r="E19">
        <v>6720</v>
      </c>
      <c r="F19">
        <f t="shared" si="1"/>
        <v>8000</v>
      </c>
    </row>
    <row r="20" spans="1:6" x14ac:dyDescent="0.15">
      <c r="A20" s="1">
        <v>10000</v>
      </c>
      <c r="B20" s="17">
        <f t="shared" si="3"/>
        <v>1600</v>
      </c>
      <c r="C20" s="1">
        <f t="shared" si="4"/>
        <v>8400</v>
      </c>
      <c r="E20">
        <v>8400</v>
      </c>
      <c r="F20">
        <f t="shared" si="1"/>
        <v>10000</v>
      </c>
    </row>
    <row r="21" spans="1:6" x14ac:dyDescent="0.15">
      <c r="A21" s="17">
        <v>20000</v>
      </c>
      <c r="B21" s="17">
        <f t="shared" si="3"/>
        <v>3200</v>
      </c>
      <c r="C21" s="1">
        <f t="shared" si="4"/>
        <v>16800</v>
      </c>
      <c r="E21">
        <v>16800</v>
      </c>
      <c r="F21">
        <f t="shared" si="1"/>
        <v>20000</v>
      </c>
    </row>
    <row r="22" spans="1:6" x14ac:dyDescent="0.15">
      <c r="A22" s="17">
        <v>25000</v>
      </c>
      <c r="B22" s="17">
        <f t="shared" si="3"/>
        <v>4000</v>
      </c>
      <c r="C22" s="17">
        <f t="shared" si="4"/>
        <v>21000</v>
      </c>
      <c r="E22">
        <v>21000</v>
      </c>
      <c r="F22">
        <f t="shared" si="1"/>
        <v>25000</v>
      </c>
    </row>
  </sheetData>
  <mergeCells count="1">
    <mergeCell ref="A2:C2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 劳务费（专家咨询费）发放表（校外人员）</vt:lpstr>
      <vt:lpstr>附件2 劳务补助发放表（在校学生）</vt:lpstr>
      <vt:lpstr>附件3 税金计算对应表（供参考）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诸葛理绣</dc:creator>
  <cp:lastModifiedBy>诸葛理绣</cp:lastModifiedBy>
  <cp:lastPrinted>2016-12-19T00:07:16Z</cp:lastPrinted>
  <dcterms:created xsi:type="dcterms:W3CDTF">2016-11-30T07:25:22Z</dcterms:created>
  <dcterms:modified xsi:type="dcterms:W3CDTF">2019-01-15T08:44:12Z</dcterms:modified>
</cp:coreProperties>
</file>